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"/>
    </mc:Choice>
  </mc:AlternateContent>
  <xr:revisionPtr revIDLastSave="0" documentId="8_{AB779FCB-B56E-46E3-A654-D157E11DA81B}" xr6:coauthVersionLast="47" xr6:coauthVersionMax="47" xr10:uidLastSave="{00000000-0000-0000-0000-000000000000}"/>
  <bookViews>
    <workbookView xWindow="-120" yWindow="-120" windowWidth="20730" windowHeight="11040" activeTab="1" xr2:uid="{138E9338-87A1-4BFA-8141-CBA9B9405783}"/>
  </bookViews>
  <sheets>
    <sheet name="STUDENT DATA BASE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3" i="2" l="1"/>
  <c r="H18" i="2"/>
  <c r="I18" i="2" s="1"/>
  <c r="H19" i="2"/>
  <c r="I19" i="2" s="1"/>
  <c r="H20" i="2"/>
  <c r="I20" i="2" s="1"/>
  <c r="H21" i="2"/>
  <c r="I21" i="2" s="1"/>
  <c r="H17" i="2"/>
  <c r="I17" i="2" s="1"/>
  <c r="E14" i="2"/>
  <c r="E13" i="2"/>
  <c r="E12" i="2"/>
  <c r="E11" i="2"/>
  <c r="A11" i="1"/>
  <c r="A3" i="1"/>
  <c r="A4" i="1"/>
  <c r="A5" i="1"/>
  <c r="A6" i="1"/>
  <c r="A7" i="1"/>
  <c r="A8" i="1"/>
  <c r="A9" i="1"/>
  <c r="A10" i="1"/>
  <c r="A2" i="1"/>
  <c r="J21" i="2" l="1"/>
  <c r="J24" i="2"/>
  <c r="J25" i="2" s="1"/>
  <c r="J20" i="2"/>
  <c r="J19" i="2"/>
  <c r="J17" i="2"/>
  <c r="J18" i="2"/>
  <c r="F25" i="2" l="1"/>
  <c r="F24" i="2"/>
</calcChain>
</file>

<file path=xl/sharedStrings.xml><?xml version="1.0" encoding="utf-8"?>
<sst xmlns="http://schemas.openxmlformats.org/spreadsheetml/2006/main" count="73" uniqueCount="52">
  <si>
    <t>RAJU SINGH</t>
  </si>
  <si>
    <t>AMAN SINGH</t>
  </si>
  <si>
    <t>DIVYA BAIDYA</t>
  </si>
  <si>
    <t>RAMESH BAIDYA</t>
  </si>
  <si>
    <t>JIA BHASHKAR</t>
  </si>
  <si>
    <t>NITIN BHASKAR</t>
  </si>
  <si>
    <t>JAI PRAKASH SINGH</t>
  </si>
  <si>
    <t>RAJIV SINGH</t>
  </si>
  <si>
    <t>ABHAY SHARMA</t>
  </si>
  <si>
    <t>NIRBHAY SHARMA</t>
  </si>
  <si>
    <t>PRAMOD RAJPUT</t>
  </si>
  <si>
    <t>DINESH RAJPUR</t>
  </si>
  <si>
    <t>SEEMA SHARMA</t>
  </si>
  <si>
    <t>KAMLESH SHARMA</t>
  </si>
  <si>
    <t>MOHAN SAHANI</t>
  </si>
  <si>
    <t>SURESH SAHANI</t>
  </si>
  <si>
    <t>ROHIT YADAV</t>
  </si>
  <si>
    <t>ARUN YADAV</t>
  </si>
  <si>
    <t>FIROJ KHAN</t>
  </si>
  <si>
    <t>MOIN KHAN</t>
  </si>
  <si>
    <t>ROLL NO</t>
  </si>
  <si>
    <t>STUDENT NAME</t>
  </si>
  <si>
    <t>FATHER NAME</t>
  </si>
  <si>
    <t>CLASS</t>
  </si>
  <si>
    <t>DOB</t>
  </si>
  <si>
    <t>ENGLISH</t>
  </si>
  <si>
    <t>HINDI</t>
  </si>
  <si>
    <t>MATH</t>
  </si>
  <si>
    <t>SCIENCE</t>
  </si>
  <si>
    <t>SOCIAL STUDY</t>
  </si>
  <si>
    <t>10TH</t>
  </si>
  <si>
    <t>11TH</t>
  </si>
  <si>
    <t>12TH</t>
  </si>
  <si>
    <t>0551-24877740</t>
  </si>
  <si>
    <t>SESSION : 2024-2025</t>
  </si>
  <si>
    <t>REPORT CARD</t>
  </si>
  <si>
    <t>ROLL NO.</t>
  </si>
  <si>
    <t>DATE OF BIRTH</t>
  </si>
  <si>
    <t>:</t>
  </si>
  <si>
    <t>SUBJECT</t>
  </si>
  <si>
    <t>TOTAL MARK</t>
  </si>
  <si>
    <t>PASSING MARK</t>
  </si>
  <si>
    <t>PASS/FAIL</t>
  </si>
  <si>
    <t>OBTAINED MARK</t>
  </si>
  <si>
    <t>PERCENTAGE</t>
  </si>
  <si>
    <t xml:space="preserve">PERCENTAGE </t>
  </si>
  <si>
    <t>FINAL RESULTS</t>
  </si>
  <si>
    <t>GRADE</t>
  </si>
  <si>
    <t>A</t>
  </si>
  <si>
    <t>B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</si>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</sst>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/>
    <xf numFmtId="0" fontId="1" fillId="3" borderId="0" xfId="0" applyFont="1" applyFill="1"/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1" xfId="0" applyFill="1" applyBorder="1"/>
    <xf numFmtId="9" fontId="0" fillId="3" borderId="1" xfId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1" fillId="3" borderId="1" xfId="0" applyFont="1" applyFill="1" applyBorder="1"/>
    <xf numFmtId="9" fontId="0" fillId="3" borderId="1" xfId="1" applyFont="1" applyFill="1" applyBorder="1"/>
    <xf numFmtId="9" fontId="0" fillId="0" borderId="0" xfId="0" applyNumberFormat="1"/>
    <xf numFmtId="0" fontId="3" fillId="3" borderId="0" xfId="0" applyFont="1" applyFill="1" applyAlignment="1">
      <alignment horizontal="left" vertical="center" indent="14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28575</xdr:rowOff>
    </xdr:from>
    <xdr:to>
      <xdr:col>13</xdr:col>
      <xdr:colOff>590550</xdr:colOff>
      <xdr:row>27</xdr:row>
      <xdr:rowOff>1</xdr:rowOff>
    </xdr:to>
    <xdr:sp macro="" textlink="">
      <xdr:nvSpPr>
        <xdr:cNvPr id="2" name="Frame 1">
          <a:extLst>
            <a:ext uri="{FF2B5EF4-FFF2-40B4-BE49-F238E27FC236}">
              <a16:creationId xmlns:a16="http://schemas.microsoft.com/office/drawing/2014/main" id="{2ECED45D-7D91-3181-50F4-B48DB086C454}"/>
            </a:ext>
          </a:extLst>
        </xdr:cNvPr>
        <xdr:cNvSpPr/>
      </xdr:nvSpPr>
      <xdr:spPr>
        <a:xfrm>
          <a:off x="609600" y="409575"/>
          <a:ext cx="10201275" cy="4733926"/>
        </a:xfrm>
        <a:prstGeom prst="frame">
          <a:avLst>
            <a:gd name="adj1" fmla="val 348"/>
          </a:avLst>
        </a:prstGeom>
        <a:solidFill>
          <a:schemeClr val="tx2">
            <a:lumMod val="25000"/>
            <a:lumOff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257175</xdr:colOff>
      <xdr:row>3</xdr:row>
      <xdr:rowOff>66675</xdr:rowOff>
    </xdr:from>
    <xdr:to>
      <xdr:col>10</xdr:col>
      <xdr:colOff>114300</xdr:colOff>
      <xdr:row>5</xdr:row>
      <xdr:rowOff>123825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4169D8C-C198-61FB-C7DD-82B38DACA2DE}"/>
            </a:ext>
          </a:extLst>
        </xdr:cNvPr>
        <xdr:cNvSpPr txBox="1"/>
      </xdr:nvSpPr>
      <xdr:spPr>
        <a:xfrm>
          <a:off x="2600325" y="638175"/>
          <a:ext cx="5695950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IN" sz="2000" b="1">
              <a:solidFill>
                <a:srgbClr val="FF0000"/>
              </a:solidFill>
              <a:latin typeface="Arial Black" panose="020B0A04020102020204" pitchFamily="34" charset="0"/>
            </a:rPr>
            <a:t>KEDAR NATH YADAV INTER COLLEGE </a:t>
          </a:r>
        </a:p>
      </xdr:txBody>
    </xdr:sp>
    <xdr:clientData/>
  </xdr:twoCellAnchor>
  <xdr:twoCellAnchor>
    <xdr:from>
      <xdr:col>4</xdr:col>
      <xdr:colOff>142875</xdr:colOff>
      <xdr:row>5</xdr:row>
      <xdr:rowOff>19050</xdr:rowOff>
    </xdr:from>
    <xdr:to>
      <xdr:col>10</xdr:col>
      <xdr:colOff>47625</xdr:colOff>
      <xdr:row>6</xdr:row>
      <xdr:rowOff>133350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0117B58-E0AB-2BC4-DC4A-653E548CC0C3}"/>
            </a:ext>
          </a:extLst>
        </xdr:cNvPr>
        <xdr:cNvSpPr txBox="1"/>
      </xdr:nvSpPr>
      <xdr:spPr>
        <a:xfrm>
          <a:off x="2486025" y="971550"/>
          <a:ext cx="574357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IN" sz="1100">
              <a:latin typeface="Times New Roman" panose="02020603050405020304" pitchFamily="18" charset="0"/>
              <a:cs typeface="Times New Roman" panose="02020603050405020304" pitchFamily="18" charset="0"/>
            </a:rPr>
            <a:t>BAGHAGARA GORAKHPUR UTTAR PRADESH PINCODE 273401</a:t>
          </a:r>
        </a:p>
      </xdr:txBody>
    </xdr:sp>
    <xdr:clientData/>
  </xdr:twoCellAnchor>
  <xdr:twoCellAnchor editAs="oneCell">
    <xdr:from>
      <xdr:col>1</xdr:col>
      <xdr:colOff>142875</xdr:colOff>
      <xdr:row>2</xdr:row>
      <xdr:rowOff>123825</xdr:rowOff>
    </xdr:from>
    <xdr:to>
      <xdr:col>1</xdr:col>
      <xdr:colOff>523875</xdr:colOff>
      <xdr:row>4</xdr:row>
      <xdr:rowOff>123825</xdr:rowOff>
    </xdr:to>
    <xdr:pic>
      <xdr:nvPicPr>
        <xdr:cNvPr id="6" name="Graphic 5" descr="Telephone outline">
          <a:extLst>
            <a:ext uri="{FF2B5EF4-FFF2-40B4-BE49-F238E27FC236}">
              <a16:creationId xmlns:a16="http://schemas.microsoft.com/office/drawing/2014/main" id="{ECE9744A-DB91-6229-45C4-B769055FF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52475" y="504825"/>
          <a:ext cx="381000" cy="381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89665-FA90-4AB1-99DD-711135CA23E5}">
  <dimension ref="A1:J11"/>
  <sheetViews>
    <sheetView workbookViewId="0">
      <selection activeCell="F1" sqref="F1:J1"/>
    </sheetView>
  </sheetViews>
  <sheetFormatPr defaultRowHeight="15" x14ac:dyDescent="0.25"/>
  <cols>
    <col min="1" max="1" width="9" bestFit="1" customWidth="1"/>
    <col min="2" max="2" width="18.140625" bestFit="1" customWidth="1"/>
    <col min="3" max="3" width="16.85546875" bestFit="1" customWidth="1"/>
    <col min="4" max="4" width="6.85546875" bestFit="1" customWidth="1"/>
    <col min="5" max="5" width="10.42578125" bestFit="1" customWidth="1"/>
    <col min="6" max="6" width="9.140625" bestFit="1" customWidth="1"/>
    <col min="7" max="7" width="6.42578125" bestFit="1" customWidth="1"/>
    <col min="8" max="8" width="6.140625" bestFit="1" customWidth="1"/>
    <col min="9" max="9" width="9.28515625" bestFit="1" customWidth="1"/>
    <col min="10" max="10" width="14.28515625" bestFit="1" customWidth="1"/>
  </cols>
  <sheetData>
    <row r="1" spans="1:10" ht="26.25" customHeight="1" x14ac:dyDescent="0.2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F1" s="3" t="s">
        <v>25</v>
      </c>
      <c r="G1" s="3" t="s">
        <v>26</v>
      </c>
      <c r="H1" s="3" t="s">
        <v>27</v>
      </c>
      <c r="I1" s="3" t="s">
        <v>28</v>
      </c>
      <c r="J1" s="3" t="s">
        <v>29</v>
      </c>
    </row>
    <row r="2" spans="1:10" x14ac:dyDescent="0.25">
      <c r="A2" s="1">
        <f>ROW()+99</f>
        <v>101</v>
      </c>
      <c r="B2" s="1" t="s">
        <v>0</v>
      </c>
      <c r="C2" s="1" t="s">
        <v>1</v>
      </c>
      <c r="D2" s="1" t="s">
        <v>30</v>
      </c>
      <c r="E2" s="2">
        <v>34923</v>
      </c>
      <c r="F2" s="1">
        <v>45</v>
      </c>
      <c r="G2" s="1">
        <v>82</v>
      </c>
      <c r="H2" s="1">
        <v>92</v>
      </c>
      <c r="I2" s="1">
        <v>74</v>
      </c>
      <c r="J2" s="1">
        <v>82</v>
      </c>
    </row>
    <row r="3" spans="1:10" x14ac:dyDescent="0.25">
      <c r="A3" s="1">
        <f t="shared" ref="A3:A10" si="0">ROW()+99</f>
        <v>102</v>
      </c>
      <c r="B3" s="1" t="s">
        <v>2</v>
      </c>
      <c r="C3" s="1" t="s">
        <v>3</v>
      </c>
      <c r="D3" s="1" t="s">
        <v>30</v>
      </c>
      <c r="E3" s="2">
        <v>33923</v>
      </c>
      <c r="F3" s="1">
        <v>70</v>
      </c>
      <c r="G3" s="1">
        <v>48</v>
      </c>
      <c r="H3" s="1">
        <v>51</v>
      </c>
      <c r="I3" s="1">
        <v>99</v>
      </c>
      <c r="J3" s="1">
        <v>72</v>
      </c>
    </row>
    <row r="4" spans="1:10" x14ac:dyDescent="0.25">
      <c r="A4" s="1">
        <f t="shared" si="0"/>
        <v>103</v>
      </c>
      <c r="B4" s="1" t="s">
        <v>4</v>
      </c>
      <c r="C4" s="1" t="s">
        <v>5</v>
      </c>
      <c r="D4" s="1" t="s">
        <v>31</v>
      </c>
      <c r="E4" s="2">
        <v>31322</v>
      </c>
      <c r="F4" s="1">
        <v>99</v>
      </c>
      <c r="G4" s="1">
        <v>41</v>
      </c>
      <c r="H4" s="1">
        <v>60</v>
      </c>
      <c r="I4" s="1">
        <v>70</v>
      </c>
      <c r="J4" s="1">
        <v>96</v>
      </c>
    </row>
    <row r="5" spans="1:10" x14ac:dyDescent="0.25">
      <c r="A5" s="1">
        <f t="shared" si="0"/>
        <v>104</v>
      </c>
      <c r="B5" s="1" t="s">
        <v>6</v>
      </c>
      <c r="C5" s="1" t="s">
        <v>7</v>
      </c>
      <c r="D5" s="1" t="s">
        <v>31</v>
      </c>
      <c r="E5" s="2">
        <v>37394</v>
      </c>
      <c r="F5" s="1">
        <v>78</v>
      </c>
      <c r="G5" s="1">
        <v>92</v>
      </c>
      <c r="H5" s="1">
        <v>72</v>
      </c>
      <c r="I5" s="1">
        <v>46</v>
      </c>
      <c r="J5" s="1">
        <v>46</v>
      </c>
    </row>
    <row r="6" spans="1:10" x14ac:dyDescent="0.25">
      <c r="A6" s="1">
        <f t="shared" si="0"/>
        <v>105</v>
      </c>
      <c r="B6" s="1" t="s">
        <v>8</v>
      </c>
      <c r="C6" s="1" t="s">
        <v>9</v>
      </c>
      <c r="D6" s="1" t="s">
        <v>32</v>
      </c>
      <c r="E6" s="2">
        <v>35256</v>
      </c>
      <c r="F6" s="1">
        <v>61</v>
      </c>
      <c r="G6" s="1">
        <v>65</v>
      </c>
      <c r="H6" s="1">
        <v>94</v>
      </c>
      <c r="I6" s="1">
        <v>96</v>
      </c>
      <c r="J6" s="1">
        <v>76</v>
      </c>
    </row>
    <row r="7" spans="1:10" x14ac:dyDescent="0.25">
      <c r="A7" s="1">
        <f t="shared" si="0"/>
        <v>106</v>
      </c>
      <c r="B7" s="1" t="s">
        <v>10</v>
      </c>
      <c r="C7" s="1" t="s">
        <v>11</v>
      </c>
      <c r="D7" s="1" t="s">
        <v>30</v>
      </c>
      <c r="E7" s="2">
        <v>36018</v>
      </c>
      <c r="F7" s="1">
        <v>62</v>
      </c>
      <c r="G7" s="1">
        <v>88</v>
      </c>
      <c r="H7" s="1">
        <v>72</v>
      </c>
      <c r="I7" s="1">
        <v>53</v>
      </c>
      <c r="J7" s="1">
        <v>48</v>
      </c>
    </row>
    <row r="8" spans="1:10" x14ac:dyDescent="0.25">
      <c r="A8" s="1">
        <f t="shared" si="0"/>
        <v>107</v>
      </c>
      <c r="B8" s="1" t="s">
        <v>12</v>
      </c>
      <c r="C8" s="1" t="s">
        <v>13</v>
      </c>
      <c r="D8" s="1" t="s">
        <v>32</v>
      </c>
      <c r="E8" s="2">
        <v>37100</v>
      </c>
      <c r="F8" s="1">
        <v>92</v>
      </c>
      <c r="G8" s="1">
        <v>68</v>
      </c>
      <c r="H8" s="1">
        <v>43</v>
      </c>
      <c r="I8" s="1">
        <v>56</v>
      </c>
      <c r="J8" s="1">
        <v>89</v>
      </c>
    </row>
    <row r="9" spans="1:10" x14ac:dyDescent="0.25">
      <c r="A9" s="1">
        <f t="shared" si="0"/>
        <v>108</v>
      </c>
      <c r="B9" s="1" t="s">
        <v>14</v>
      </c>
      <c r="C9" s="1" t="s">
        <v>15</v>
      </c>
      <c r="D9" s="1" t="s">
        <v>31</v>
      </c>
      <c r="E9" s="2">
        <v>37524</v>
      </c>
      <c r="F9" s="1">
        <v>78</v>
      </c>
      <c r="G9" s="1">
        <v>68</v>
      </c>
      <c r="H9" s="1">
        <v>47</v>
      </c>
      <c r="I9" s="1">
        <v>53</v>
      </c>
      <c r="J9" s="1">
        <v>81</v>
      </c>
    </row>
    <row r="10" spans="1:10" x14ac:dyDescent="0.25">
      <c r="A10" s="1">
        <f t="shared" si="0"/>
        <v>109</v>
      </c>
      <c r="B10" s="1" t="s">
        <v>16</v>
      </c>
      <c r="C10" s="1" t="s">
        <v>17</v>
      </c>
      <c r="D10" s="1" t="s">
        <v>32</v>
      </c>
      <c r="E10" s="2">
        <v>33471</v>
      </c>
      <c r="F10" s="1">
        <v>28</v>
      </c>
      <c r="G10" s="1">
        <v>76</v>
      </c>
      <c r="H10" s="1">
        <v>22</v>
      </c>
      <c r="I10" s="1">
        <v>80</v>
      </c>
      <c r="J10" s="1">
        <v>90</v>
      </c>
    </row>
    <row r="11" spans="1:10" x14ac:dyDescent="0.25">
      <c r="A11" s="1">
        <f>ROW()+99</f>
        <v>110</v>
      </c>
      <c r="B11" s="1" t="s">
        <v>18</v>
      </c>
      <c r="C11" s="1" t="s">
        <v>19</v>
      </c>
      <c r="D11" s="1" t="s">
        <v>31</v>
      </c>
      <c r="E11" s="2">
        <v>35299</v>
      </c>
      <c r="F11" s="1">
        <v>79</v>
      </c>
      <c r="G11" s="1">
        <v>90</v>
      </c>
      <c r="H11" s="1">
        <v>40</v>
      </c>
      <c r="I11" s="1">
        <v>75</v>
      </c>
      <c r="J11" s="1">
        <v>57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677FA-6AE7-491E-9035-84D59B27083C}">
  <dimension ref="B3:Q27"/>
  <sheetViews>
    <sheetView tabSelected="1" zoomScale="80" zoomScaleNormal="80" workbookViewId="0">
      <selection activeCell="E10" sqref="E10"/>
    </sheetView>
  </sheetViews>
  <sheetFormatPr defaultRowHeight="15" x14ac:dyDescent="0.25"/>
  <cols>
    <col min="3" max="3" width="15.28515625" bestFit="1" customWidth="1"/>
    <col min="4" max="4" width="1.5703125" bestFit="1" customWidth="1"/>
    <col min="5" max="5" width="18.140625" bestFit="1" customWidth="1"/>
    <col min="6" max="6" width="11.85546875" bestFit="1" customWidth="1"/>
    <col min="7" max="7" width="14.140625" bestFit="1" customWidth="1"/>
    <col min="8" max="8" width="16.7109375" customWidth="1"/>
    <col min="9" max="9" width="17.5703125" customWidth="1"/>
  </cols>
  <sheetData>
    <row r="3" spans="2:17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2:17" x14ac:dyDescent="0.25">
      <c r="B4" s="4"/>
      <c r="C4" s="4" t="s">
        <v>33</v>
      </c>
      <c r="D4" s="4"/>
      <c r="E4" s="4"/>
      <c r="F4" s="4"/>
      <c r="G4" s="4"/>
      <c r="H4" s="4"/>
      <c r="I4" s="4"/>
      <c r="J4" s="4"/>
      <c r="K4" s="4"/>
      <c r="L4" s="5" t="s">
        <v>34</v>
      </c>
      <c r="M4" s="5"/>
      <c r="N4" s="4"/>
    </row>
    <row r="5" spans="2:17" x14ac:dyDescent="0.25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7" x14ac:dyDescent="0.25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7" x14ac:dyDescent="0.25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2:17" x14ac:dyDescent="0.25">
      <c r="B8" s="4"/>
      <c r="C8" s="4"/>
      <c r="D8" s="4"/>
      <c r="E8" s="4"/>
      <c r="F8" s="15" t="s">
        <v>35</v>
      </c>
      <c r="G8" s="15"/>
      <c r="H8" s="15"/>
      <c r="I8" s="4"/>
      <c r="J8" s="4"/>
      <c r="K8" s="4"/>
      <c r="L8" s="4"/>
      <c r="M8" s="4"/>
      <c r="N8" s="4"/>
    </row>
    <row r="9" spans="2:17" x14ac:dyDescent="0.25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2:17" x14ac:dyDescent="0.25">
      <c r="B10" s="4"/>
      <c r="C10" s="10" t="s">
        <v>36</v>
      </c>
      <c r="D10" s="7" t="s">
        <v>38</v>
      </c>
      <c r="E10" s="7">
        <v>102</v>
      </c>
      <c r="F10" s="7"/>
      <c r="G10" s="4"/>
      <c r="H10" s="4"/>
      <c r="I10" s="4"/>
      <c r="J10" s="4"/>
      <c r="K10" s="4"/>
      <c r="L10" s="4"/>
      <c r="M10" s="4"/>
      <c r="N10" s="4"/>
    </row>
    <row r="11" spans="2:17" x14ac:dyDescent="0.25">
      <c r="B11" s="4"/>
      <c r="C11" s="10" t="s">
        <v>23</v>
      </c>
      <c r="D11" s="7" t="s">
        <v>38</v>
      </c>
      <c r="E11" s="7" t="str">
        <f>VLOOKUP(Sheet2!$E$10,'STUDENT DATA BASE'!$A$1:$J$11,4,0)</f>
        <v>10TH</v>
      </c>
      <c r="F11" s="7"/>
      <c r="G11" s="4"/>
      <c r="H11" s="4"/>
      <c r="I11" s="4"/>
      <c r="J11" s="4"/>
      <c r="K11" s="4"/>
      <c r="L11" s="4"/>
      <c r="M11" s="4"/>
      <c r="N11" s="4"/>
    </row>
    <row r="12" spans="2:17" x14ac:dyDescent="0.25">
      <c r="B12" s="4"/>
      <c r="C12" s="10" t="s">
        <v>21</v>
      </c>
      <c r="D12" s="7" t="s">
        <v>38</v>
      </c>
      <c r="E12" s="7" t="str">
        <f>VLOOKUP(Sheet2!$E$10,'STUDENT DATA BASE'!$A$1:$J$11,2,0)</f>
        <v>DIVYA BAIDYA</v>
      </c>
      <c r="F12" s="7"/>
      <c r="G12" s="4"/>
      <c r="H12" s="4"/>
      <c r="I12" s="4"/>
      <c r="J12" s="4"/>
      <c r="K12" s="4"/>
      <c r="L12" s="4"/>
      <c r="M12" s="4"/>
      <c r="N12" s="4"/>
    </row>
    <row r="13" spans="2:17" x14ac:dyDescent="0.25">
      <c r="B13" s="4"/>
      <c r="C13" s="10" t="s">
        <v>22</v>
      </c>
      <c r="D13" s="7" t="s">
        <v>38</v>
      </c>
      <c r="E13" s="7" t="str">
        <f>VLOOKUP(Sheet2!$E$10,'STUDENT DATA BASE'!$A$1:$J$11,3,0)</f>
        <v>RAMESH BAIDYA</v>
      </c>
      <c r="F13" s="7"/>
      <c r="G13" s="4"/>
      <c r="H13" s="4"/>
      <c r="I13" s="4"/>
      <c r="J13" s="4"/>
      <c r="K13" s="4"/>
      <c r="L13" s="4"/>
      <c r="M13" s="4"/>
      <c r="N13" s="4"/>
    </row>
    <row r="14" spans="2:17" x14ac:dyDescent="0.25">
      <c r="B14" s="4"/>
      <c r="C14" s="10" t="s">
        <v>37</v>
      </c>
      <c r="D14" s="7" t="s">
        <v>38</v>
      </c>
      <c r="E14" s="11">
        <f>VLOOKUP(Sheet2!$E$10,'STUDENT DATA BASE'!$A$1:$J$11,5,0)</f>
        <v>33923</v>
      </c>
      <c r="F14" s="7"/>
      <c r="G14" s="4"/>
      <c r="H14" s="4"/>
      <c r="I14" s="4"/>
      <c r="J14" s="4"/>
      <c r="K14" s="4"/>
      <c r="L14" s="4"/>
      <c r="M14" s="4"/>
      <c r="N14" s="4"/>
    </row>
    <row r="15" spans="2:17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14">
        <v>0.9</v>
      </c>
      <c r="Q15" t="s">
        <v>48</v>
      </c>
    </row>
    <row r="16" spans="2:17" x14ac:dyDescent="0.25">
      <c r="B16" s="4"/>
      <c r="C16" s="4"/>
      <c r="D16" s="4"/>
      <c r="E16" s="3" t="s">
        <v>39</v>
      </c>
      <c r="F16" s="3" t="s">
        <v>40</v>
      </c>
      <c r="G16" s="3" t="s">
        <v>41</v>
      </c>
      <c r="H16" s="3" t="s">
        <v>43</v>
      </c>
      <c r="I16" s="3" t="s">
        <v>44</v>
      </c>
      <c r="J16" s="3" t="s">
        <v>42</v>
      </c>
      <c r="K16" s="4"/>
      <c r="L16" s="4"/>
      <c r="M16" s="4"/>
      <c r="N16" s="4"/>
      <c r="P16" s="14">
        <v>0.7</v>
      </c>
      <c r="Q16" t="s">
        <v>49</v>
      </c>
    </row>
    <row r="17" spans="2:17" x14ac:dyDescent="0.25">
      <c r="B17" s="4"/>
      <c r="C17" s="4"/>
      <c r="D17" s="4"/>
      <c r="E17" s="6" t="s">
        <v>25</v>
      </c>
      <c r="F17" s="6">
        <v>100</v>
      </c>
      <c r="G17" s="6">
        <v>33</v>
      </c>
      <c r="H17" s="6">
        <f>VLOOKUP($E$10,'STUDENT DATA BASE'!$A$1:$J$11,MATCH(Sheet2!E17,'STUDENT DATA BASE'!$A$1:$J$1,0),0)</f>
        <v>70</v>
      </c>
      <c r="I17" s="9">
        <f>H17/F17</f>
        <v>0.7</v>
      </c>
      <c r="J17" s="6" t="str">
        <f>IF(H17&lt;G17,"fail","pass")</f>
        <v>pass</v>
      </c>
      <c r="K17" s="4"/>
      <c r="L17" s="4"/>
      <c r="M17" s="4"/>
      <c r="N17" s="4"/>
      <c r="P17" s="14">
        <v>0.5</v>
      </c>
      <c r="Q17" t="s">
        <v>50</v>
      </c>
    </row>
    <row r="18" spans="2:17" x14ac:dyDescent="0.25">
      <c r="B18" s="4"/>
      <c r="C18" s="4"/>
      <c r="D18" s="4"/>
      <c r="E18" s="6" t="s">
        <v>26</v>
      </c>
      <c r="F18" s="6">
        <v>100</v>
      </c>
      <c r="G18" s="6">
        <v>33</v>
      </c>
      <c r="H18" s="6">
        <f>VLOOKUP($E$10,'STUDENT DATA BASE'!$A$1:$J$11,MATCH(Sheet2!E18,'STUDENT DATA BASE'!$A$1:$J$1,0),0)</f>
        <v>48</v>
      </c>
      <c r="I18" s="9">
        <f t="shared" ref="I18:I21" si="0">H18/F18</f>
        <v>0.48</v>
      </c>
      <c r="J18" s="6" t="str">
        <f t="shared" ref="J18:J21" si="1">IF(H18&lt;G18,"fail","pass")</f>
        <v>pass</v>
      </c>
      <c r="K18" s="4"/>
      <c r="L18" s="4"/>
      <c r="M18" s="4"/>
      <c r="N18" s="4"/>
      <c r="P18" s="14">
        <v>0.3</v>
      </c>
      <c r="Q18" t="s">
        <v>51</v>
      </c>
    </row>
    <row r="19" spans="2:17" x14ac:dyDescent="0.25">
      <c r="B19" s="4"/>
      <c r="C19" s="4"/>
      <c r="D19" s="4"/>
      <c r="E19" s="6" t="s">
        <v>27</v>
      </c>
      <c r="F19" s="6">
        <v>100</v>
      </c>
      <c r="G19" s="6">
        <v>33</v>
      </c>
      <c r="H19" s="6">
        <f>VLOOKUP($E$10,'STUDENT DATA BASE'!$A$1:$J$11,MATCH(Sheet2!E19,'STUDENT DATA BASE'!$A$1:$J$1,0),0)</f>
        <v>51</v>
      </c>
      <c r="I19" s="9">
        <f t="shared" si="0"/>
        <v>0.51</v>
      </c>
      <c r="J19" s="6" t="str">
        <f t="shared" si="1"/>
        <v>pass</v>
      </c>
      <c r="K19" s="4"/>
      <c r="L19" s="4"/>
      <c r="M19" s="4"/>
      <c r="N19" s="4"/>
    </row>
    <row r="20" spans="2:17" x14ac:dyDescent="0.25">
      <c r="B20" s="4"/>
      <c r="C20" s="4"/>
      <c r="D20" s="4"/>
      <c r="E20" s="6" t="s">
        <v>28</v>
      </c>
      <c r="F20" s="6">
        <v>100</v>
      </c>
      <c r="G20" s="6">
        <v>33</v>
      </c>
      <c r="H20" s="6">
        <f>VLOOKUP($E$10,'STUDENT DATA BASE'!$A$1:$J$11,MATCH(Sheet2!E20,'STUDENT DATA BASE'!$A$1:$J$1,0),0)</f>
        <v>99</v>
      </c>
      <c r="I20" s="9">
        <f t="shared" si="0"/>
        <v>0.99</v>
      </c>
      <c r="J20" s="6" t="str">
        <f t="shared" si="1"/>
        <v>pass</v>
      </c>
      <c r="K20" s="4"/>
      <c r="L20" s="4"/>
      <c r="M20" s="4"/>
      <c r="N20" s="4"/>
    </row>
    <row r="21" spans="2:17" x14ac:dyDescent="0.25">
      <c r="B21" s="4"/>
      <c r="C21" s="4"/>
      <c r="D21" s="4"/>
      <c r="E21" s="6" t="s">
        <v>29</v>
      </c>
      <c r="F21" s="6">
        <v>100</v>
      </c>
      <c r="G21" s="6">
        <v>33</v>
      </c>
      <c r="H21" s="6">
        <f>VLOOKUP($E$10,'STUDENT DATA BASE'!$A$1:$J$11,MATCH(Sheet2!E21,'STUDENT DATA BASE'!$A$1:$J$1,0),0)</f>
        <v>72</v>
      </c>
      <c r="I21" s="9">
        <f t="shared" si="0"/>
        <v>0.72</v>
      </c>
      <c r="J21" s="6" t="str">
        <f t="shared" si="1"/>
        <v>pass</v>
      </c>
      <c r="K21" s="4"/>
      <c r="L21" s="4"/>
      <c r="M21" s="4"/>
      <c r="N21" s="4"/>
    </row>
    <row r="22" spans="2:17" x14ac:dyDescent="0.25">
      <c r="B22" s="4"/>
      <c r="C22" s="4"/>
      <c r="D22" s="4"/>
      <c r="E22" s="4"/>
      <c r="F22" s="7"/>
      <c r="G22" s="7"/>
      <c r="H22" s="7"/>
      <c r="I22" s="7"/>
      <c r="J22" s="7"/>
      <c r="K22" s="4"/>
      <c r="L22" s="4"/>
      <c r="M22" s="4"/>
      <c r="N22" s="4"/>
    </row>
    <row r="23" spans="2:17" x14ac:dyDescent="0.25">
      <c r="B23" s="4"/>
      <c r="C23" s="4"/>
      <c r="D23" s="4"/>
      <c r="E23" s="4"/>
      <c r="F23" s="4"/>
      <c r="G23" s="4"/>
      <c r="H23" s="4"/>
      <c r="I23" s="12" t="s">
        <v>40</v>
      </c>
      <c r="J23" s="8">
        <f>SUM(F17:F21)</f>
        <v>500</v>
      </c>
      <c r="K23" s="4"/>
      <c r="L23" s="4"/>
      <c r="M23" s="4"/>
      <c r="N23" s="4"/>
    </row>
    <row r="24" spans="2:17" x14ac:dyDescent="0.25">
      <c r="B24" s="4"/>
      <c r="C24" s="4"/>
      <c r="D24" s="4"/>
      <c r="E24" s="4" t="s">
        <v>46</v>
      </c>
      <c r="F24" s="4" t="str">
        <f>IF(J25&gt;50%,"PASS","FAIL")</f>
        <v>PASS</v>
      </c>
      <c r="G24" s="4"/>
      <c r="H24" s="4"/>
      <c r="I24" s="12" t="s">
        <v>43</v>
      </c>
      <c r="J24" s="8">
        <f>SUM(H17:H21)</f>
        <v>340</v>
      </c>
      <c r="K24" s="4"/>
      <c r="L24" s="4"/>
      <c r="M24" s="4"/>
      <c r="N24" s="4"/>
    </row>
    <row r="25" spans="2:17" x14ac:dyDescent="0.25">
      <c r="B25" s="4"/>
      <c r="C25" s="4"/>
      <c r="D25" s="4"/>
      <c r="E25" s="4" t="s">
        <v>47</v>
      </c>
      <c r="F25" s="4" t="str">
        <f>IF(J25&gt;=90%,"A",IF(J25&gt;=70%,"B",IF(J25&gt;=50%,"C",IF(J25&gt;=30%,"D"))))</f>
        <v>C</v>
      </c>
      <c r="G25" s="4"/>
      <c r="H25" s="4"/>
      <c r="I25" s="12" t="s">
        <v>45</v>
      </c>
      <c r="J25" s="13">
        <f>J24/J23</f>
        <v>0.68</v>
      </c>
      <c r="K25" s="4"/>
      <c r="L25" s="4"/>
      <c r="M25" s="4"/>
      <c r="N25" s="4"/>
    </row>
    <row r="26" spans="2:17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2:17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</sheetData>
  <mergeCells count="1">
    <mergeCell ref="F8:H8"/>
  </mergeCells>
  <pageMargins left="0.7" right="0.7" top="0.75" bottom="0.7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CEA2392-9483-473C-9E08-A4942D6B9AA3}">
          <x14:formula1>
            <xm:f>'STUDENT DATA BASE'!$A$2:$A$11</xm:f>
          </x14:formula1>
          <xm:sqref>E10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DATA BASE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UICT</dc:creator>
  <cp:lastModifiedBy>UICT</cp:lastModifiedBy>
  <dcterms:created xsi:type="dcterms:W3CDTF">2024-08-09T01:04:12Z</dcterms:created>
  <dcterms:modified xsi:type="dcterms:W3CDTF">2024-08-09T12:37:43Z</dcterms:modified>
</cp:coreProperties>
</file>